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6\"/>
    </mc:Choice>
  </mc:AlternateContent>
  <xr:revisionPtr revIDLastSave="0" documentId="13_ncr:1_{07422326-53A4-44D8-A463-BA108A1EC15A}" xr6:coauthVersionLast="47" xr6:coauthVersionMax="47" xr10:uidLastSave="{00000000-0000-0000-0000-000000000000}"/>
  <bookViews>
    <workbookView xWindow="2628" yWindow="252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7-01" sheetId="3" r:id="rId3"/>
    <sheet name="ОСР 27-02-01" sheetId="4" r:id="rId4"/>
    <sheet name="ОСР 27-09-01" sheetId="5" r:id="rId5"/>
    <sheet name="ОСР 27-12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42" i="1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  <c r="E42" i="1" l="1"/>
</calcChain>
</file>

<file path=xl/sharedStrings.xml><?xml version="1.0" encoding="utf-8"?>
<sst xmlns="http://schemas.openxmlformats.org/spreadsheetml/2006/main" count="352" uniqueCount="149">
  <si>
    <t>СВОДКА ЗАТРАТ</t>
  </si>
  <si>
    <t>P_0296</t>
  </si>
  <si>
    <t>(идентификатор инвестиционного проекта)</t>
  </si>
  <si>
    <t>Реконструкция КЛ-10 кВ Ф-52 ПС 110/10 кВ Городская-3 - РП-630 Ic г.о. Самара Самарская область (двухцепная линия протяженностью 1,6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</si>
  <si>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</si>
  <si>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</si>
  <si>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</si>
  <si>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</si>
  <si>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</si>
  <si>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</si>
  <si>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</si>
  <si>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</si>
  <si>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</si>
  <si>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</si>
  <si>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</si>
  <si>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</si>
  <si>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</si>
  <si>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</si>
  <si>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</si>
  <si>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</si>
  <si>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</si>
  <si>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</si>
  <si>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</si>
  <si>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</si>
  <si>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</si>
  <si>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</si>
  <si>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</si>
  <si>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</si>
  <si>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</si>
  <si>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</si>
  <si>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</si>
  <si>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</si>
  <si>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</si>
  <si>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</si>
  <si>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</si>
  <si>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</si>
  <si>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</si>
  <si>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</si>
  <si>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</si>
  <si>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</si>
  <si>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</si>
  <si>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</si>
  <si>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</si>
  <si>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</si>
  <si>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</si>
  <si>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</si>
  <si>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</si>
  <si>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</si>
  <si>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</si>
  <si>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</si>
  <si>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</si>
  <si>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</si>
  <si>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</si>
  <si>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</si>
  <si>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</si>
  <si>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</si>
  <si>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</si>
  <si>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</si>
  <si>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</si>
  <si>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</si>
  <si>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</si>
  <si>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</si>
  <si>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ОСР-27-09-01</t>
  </si>
  <si>
    <t>Пусконаладочные работы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</si>
  <si>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</si>
  <si>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</si>
  <si>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</si>
  <si>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</si>
  <si>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</si>
  <si>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</si>
  <si>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</si>
  <si>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</si>
  <si>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</si>
  <si>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</si>
  <si>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</si>
  <si>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</si>
  <si>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</si>
  <si>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</si>
  <si>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</si>
  <si>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</si>
  <si>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</si>
  <si>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</si>
  <si>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</si>
  <si>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</si>
  <si>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</si>
  <si>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</si>
  <si>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</si>
  <si>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</si>
  <si>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27-07-01</t>
  </si>
  <si>
    <t>Наименование сметы</t>
  </si>
  <si>
    <t>Наименование локальных сметных расчетов (смет), затрат</t>
  </si>
  <si>
    <t>ЛС-27-2</t>
  </si>
  <si>
    <t>Итого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</si>
  <si>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</si>
  <si>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</si>
  <si>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</si>
  <si>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</si>
  <si>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</si>
  <si>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</si>
  <si>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</si>
  <si>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</si>
  <si>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</si>
  <si>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</si>
  <si>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</si>
  <si>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</si>
  <si>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</si>
  <si>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</si>
  <si>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</si>
  <si>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</si>
  <si>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</si>
  <si>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27-07-01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</si>
  <si>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</si>
  <si>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</si>
  <si>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</si>
  <si>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</si>
  <si>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</si>
  <si>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</si>
  <si>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</si>
  <si>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</si>
  <si>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</si>
  <si>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</si>
  <si>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</si>
  <si>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</si>
  <si>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</si>
  <si>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</si>
  <si>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</si>
  <si>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</si>
  <si>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</si>
  <si>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</si>
  <si>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</si>
  <si>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</si>
  <si>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</si>
  <si>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</si>
  <si>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</si>
  <si>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</si>
  <si>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</si>
  <si>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</si>
  <si>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ФСБЦ-21.1.07.02-1154</t>
  </si>
  <si>
    <t>ФСБЦ-24.3.02.02-0004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</si>
  <si>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</si>
  <si>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</si>
  <si>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</si>
  <si>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</si>
  <si>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</si>
  <si>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</si>
  <si>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</si>
  <si>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Реконструкция КЛ-10 кВ Ф-52 ПС 110/10 кВ Городская-3 - РП-630 Ic г.о. Самара Самарская область (двухцепная линия протяженностью 1,6 км)</t>
  </si>
  <si>
    <t>2027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</si>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</sst>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000\ _₽_-;\-* #,##0.00000\ _₽_-;_-* &quot;-&quot;????????\ _₽_-;_-@_-"/>
    <numFmt numFmtId="179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6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8" fontId="14" fillId="0" borderId="0" xfId="4" applyNumberFormat="1" applyFont="1" applyAlignment="1">
      <alignment vertical="center"/>
    </xf>
    <xf numFmtId="179" fontId="13" fillId="0" borderId="1" xfId="1" applyNumberFormat="1" applyFont="1" applyFill="1" applyBorder="1" applyAlignment="1">
      <alignment horizontal="left" vertical="center" wrapText="1" indent="17"/>
    </xf>
    <xf numFmtId="179" fontId="15" fillId="0" borderId="1" xfId="1" applyNumberFormat="1" applyFont="1" applyFill="1" applyBorder="1" applyAlignment="1">
      <alignment horizontal="left" vertical="center" wrapText="1" indent="17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2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88671875" customWidth="1"/>
    <col min="9" max="9" width="17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</v>
      </c>
      <c r="B16" s="89"/>
      <c r="C16" s="89"/>
    </row>
    <row r="17" spans="1:9" ht="15.75" customHeight="1">
      <c r="A17" s="90" t="s">
        <v>2</v>
      </c>
      <c r="B17" s="90"/>
      <c r="C17" s="90"/>
    </row>
    <row r="18" spans="1:9" ht="15.75" customHeight="1">
      <c r="A18" s="24"/>
      <c r="B18" s="24"/>
      <c r="C18" s="24"/>
    </row>
    <row r="19" spans="1:9" ht="72" customHeight="1">
      <c r="A19" s="91" t="s">
        <v>3</v>
      </c>
      <c r="B19" s="91"/>
      <c r="C19" s="91"/>
    </row>
    <row r="20" spans="1:9" ht="15.75" customHeight="1">
      <c r="A20" s="90" t="s">
        <v>4</v>
      </c>
      <c r="B20" s="90"/>
      <c r="C20" s="90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148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5" t="s">
        <v>147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82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ССР!D68+ССР!E68</f>
        <v>48614.949361140098</v>
      </c>
      <c r="D35" s="82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ССР!F68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(ССР!G64)*1.2</f>
        <v>2920.5969418664599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51535.546303006602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8589.2577130066002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83">
        <f>ROUND(C38*I36,5)</f>
        <v>59780.836880000003</v>
      </c>
      <c r="D40" s="57"/>
      <c r="E40" s="66">
        <f>D40-C40</f>
        <v>-59780.836880000003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23</v>
      </c>
      <c r="C42" s="84">
        <f>C40+C32</f>
        <v>59780.836880000003</v>
      </c>
      <c r="D42" s="82"/>
      <c r="E42" s="66">
        <f>D42-C42</f>
        <v>-59780.836880000003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24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topLeftCell="A40" zoomScale="70" zoomScaleNormal="70" workbookViewId="0">
      <selection activeCell="H7" sqref="H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51</v>
      </c>
      <c r="B3" s="99"/>
      <c r="C3" s="11"/>
      <c r="D3" s="12">
        <v>6057.0524794233997</v>
      </c>
      <c r="E3" s="13"/>
      <c r="F3" s="13"/>
      <c r="G3" s="13"/>
      <c r="H3" s="14"/>
    </row>
    <row r="4" spans="1:8">
      <c r="A4" s="96" t="s">
        <v>110</v>
      </c>
      <c r="B4" s="15" t="s">
        <v>111</v>
      </c>
      <c r="C4" s="11"/>
      <c r="D4" s="12">
        <v>6057.0524794233997</v>
      </c>
      <c r="E4" s="13"/>
      <c r="F4" s="13"/>
      <c r="G4" s="13"/>
      <c r="H4" s="14"/>
    </row>
    <row r="5" spans="1:8">
      <c r="A5" s="96"/>
      <c r="B5" s="15" t="s">
        <v>112</v>
      </c>
      <c r="C5" s="10"/>
      <c r="D5" s="12">
        <v>0</v>
      </c>
      <c r="E5" s="13"/>
      <c r="F5" s="13"/>
      <c r="G5" s="13"/>
      <c r="H5" s="16"/>
    </row>
    <row r="6" spans="1:8">
      <c r="A6" s="97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97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100" t="s">
        <v>51</v>
      </c>
      <c r="B8" s="101"/>
      <c r="C8" s="96" t="s">
        <v>115</v>
      </c>
      <c r="D8" s="17">
        <v>6057.0524794233997</v>
      </c>
      <c r="E8" s="13">
        <v>5.0000000000000001E-4</v>
      </c>
      <c r="F8" s="13" t="s">
        <v>116</v>
      </c>
      <c r="G8" s="17">
        <v>12114104.958846999</v>
      </c>
      <c r="H8" s="16"/>
    </row>
    <row r="9" spans="1:8">
      <c r="A9" s="103">
        <v>1</v>
      </c>
      <c r="B9" s="15" t="s">
        <v>111</v>
      </c>
      <c r="C9" s="96"/>
      <c r="D9" s="17">
        <v>6057.0524794233997</v>
      </c>
      <c r="E9" s="13"/>
      <c r="F9" s="13"/>
      <c r="G9" s="13"/>
      <c r="H9" s="97" t="s">
        <v>39</v>
      </c>
    </row>
    <row r="10" spans="1:8">
      <c r="A10" s="96"/>
      <c r="B10" s="15" t="s">
        <v>112</v>
      </c>
      <c r="C10" s="96"/>
      <c r="D10" s="17">
        <v>0</v>
      </c>
      <c r="E10" s="13"/>
      <c r="F10" s="13"/>
      <c r="G10" s="13"/>
      <c r="H10" s="97"/>
    </row>
    <row r="11" spans="1:8">
      <c r="A11" s="96"/>
      <c r="B11" s="15" t="s">
        <v>113</v>
      </c>
      <c r="C11" s="96"/>
      <c r="D11" s="17">
        <v>0</v>
      </c>
      <c r="E11" s="13"/>
      <c r="F11" s="13"/>
      <c r="G11" s="13"/>
      <c r="H11" s="97"/>
    </row>
    <row r="12" spans="1:8">
      <c r="A12" s="96"/>
      <c r="B12" s="15" t="s">
        <v>114</v>
      </c>
      <c r="C12" s="96"/>
      <c r="D12" s="17">
        <v>0</v>
      </c>
      <c r="E12" s="13"/>
      <c r="F12" s="13"/>
      <c r="G12" s="13"/>
      <c r="H12" s="97"/>
    </row>
    <row r="13" spans="1:8" ht="24.6">
      <c r="A13" s="98" t="s">
        <v>94</v>
      </c>
      <c r="B13" s="99"/>
      <c r="C13" s="10"/>
      <c r="D13" s="12">
        <v>3680.1413319390999</v>
      </c>
      <c r="E13" s="13"/>
      <c r="F13" s="13"/>
      <c r="G13" s="13"/>
      <c r="H13" s="16"/>
    </row>
    <row r="14" spans="1:8">
      <c r="A14" s="96" t="s">
        <v>117</v>
      </c>
      <c r="B14" s="15" t="s">
        <v>111</v>
      </c>
      <c r="C14" s="10"/>
      <c r="D14" s="12">
        <v>3445.4981526776</v>
      </c>
      <c r="E14" s="13"/>
      <c r="F14" s="13"/>
      <c r="G14" s="13"/>
      <c r="H14" s="16"/>
    </row>
    <row r="15" spans="1:8">
      <c r="A15" s="96"/>
      <c r="B15" s="15" t="s">
        <v>112</v>
      </c>
      <c r="C15" s="10"/>
      <c r="D15" s="12">
        <v>234.64317926141999</v>
      </c>
      <c r="E15" s="13"/>
      <c r="F15" s="13"/>
      <c r="G15" s="13"/>
      <c r="H15" s="16"/>
    </row>
    <row r="16" spans="1:8">
      <c r="A16" s="96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114</v>
      </c>
      <c r="C17" s="10"/>
      <c r="D17" s="12">
        <v>0</v>
      </c>
      <c r="E17" s="13"/>
      <c r="F17" s="13"/>
      <c r="G17" s="13"/>
      <c r="H17" s="16"/>
    </row>
    <row r="18" spans="1:8">
      <c r="A18" s="100" t="s">
        <v>96</v>
      </c>
      <c r="B18" s="101"/>
      <c r="C18" s="96" t="s">
        <v>118</v>
      </c>
      <c r="D18" s="17">
        <v>3680.1413319390999</v>
      </c>
      <c r="E18" s="13">
        <v>0.4</v>
      </c>
      <c r="F18" s="13" t="s">
        <v>119</v>
      </c>
      <c r="G18" s="17">
        <v>9200.3533298476996</v>
      </c>
      <c r="H18" s="16"/>
    </row>
    <row r="19" spans="1:8">
      <c r="A19" s="103">
        <v>1</v>
      </c>
      <c r="B19" s="15" t="s">
        <v>111</v>
      </c>
      <c r="C19" s="96"/>
      <c r="D19" s="17">
        <v>3445.4981526776</v>
      </c>
      <c r="E19" s="13"/>
      <c r="F19" s="13"/>
      <c r="G19" s="13"/>
      <c r="H19" s="97" t="s">
        <v>39</v>
      </c>
    </row>
    <row r="20" spans="1:8">
      <c r="A20" s="96"/>
      <c r="B20" s="15" t="s">
        <v>112</v>
      </c>
      <c r="C20" s="96"/>
      <c r="D20" s="17">
        <v>234.64317926141999</v>
      </c>
      <c r="E20" s="13"/>
      <c r="F20" s="13"/>
      <c r="G20" s="13"/>
      <c r="H20" s="97"/>
    </row>
    <row r="21" spans="1:8">
      <c r="A21" s="96"/>
      <c r="B21" s="15" t="s">
        <v>113</v>
      </c>
      <c r="C21" s="96"/>
      <c r="D21" s="17">
        <v>0</v>
      </c>
      <c r="E21" s="13"/>
      <c r="F21" s="13"/>
      <c r="G21" s="13"/>
      <c r="H21" s="97"/>
    </row>
    <row r="22" spans="1:8">
      <c r="A22" s="96"/>
      <c r="B22" s="15" t="s">
        <v>114</v>
      </c>
      <c r="C22" s="96"/>
      <c r="D22" s="17">
        <v>0</v>
      </c>
      <c r="E22" s="13"/>
      <c r="F22" s="13"/>
      <c r="G22" s="13"/>
      <c r="H22" s="97"/>
    </row>
    <row r="23" spans="1:8" ht="24.6">
      <c r="A23" s="98" t="s">
        <v>63</v>
      </c>
      <c r="B23" s="99"/>
      <c r="C23" s="10"/>
      <c r="D23" s="12">
        <v>95.852494194478993</v>
      </c>
      <c r="E23" s="13"/>
      <c r="F23" s="13"/>
      <c r="G23" s="13"/>
      <c r="H23" s="16"/>
    </row>
    <row r="24" spans="1:8">
      <c r="A24" s="96" t="s">
        <v>120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6"/>
      <c r="B27" s="15" t="s">
        <v>114</v>
      </c>
      <c r="C27" s="10"/>
      <c r="D27" s="12">
        <v>95.852494194478993</v>
      </c>
      <c r="E27" s="13"/>
      <c r="F27" s="13"/>
      <c r="G27" s="13"/>
      <c r="H27" s="16"/>
    </row>
    <row r="28" spans="1:8">
      <c r="A28" s="100" t="s">
        <v>98</v>
      </c>
      <c r="B28" s="101"/>
      <c r="C28" s="96" t="s">
        <v>118</v>
      </c>
      <c r="D28" s="17">
        <v>11.190136715894999</v>
      </c>
      <c r="E28" s="13">
        <v>0.4</v>
      </c>
      <c r="F28" s="13" t="s">
        <v>119</v>
      </c>
      <c r="G28" s="17">
        <v>27.975341789738</v>
      </c>
      <c r="H28" s="16"/>
    </row>
    <row r="29" spans="1:8">
      <c r="A29" s="103">
        <v>1</v>
      </c>
      <c r="B29" s="15" t="s">
        <v>111</v>
      </c>
      <c r="C29" s="96"/>
      <c r="D29" s="17">
        <v>0</v>
      </c>
      <c r="E29" s="13"/>
      <c r="F29" s="13"/>
      <c r="G29" s="13"/>
      <c r="H29" s="97" t="s">
        <v>39</v>
      </c>
    </row>
    <row r="30" spans="1:8">
      <c r="A30" s="96"/>
      <c r="B30" s="15" t="s">
        <v>112</v>
      </c>
      <c r="C30" s="96"/>
      <c r="D30" s="17">
        <v>0</v>
      </c>
      <c r="E30" s="13"/>
      <c r="F30" s="13"/>
      <c r="G30" s="13"/>
      <c r="H30" s="97"/>
    </row>
    <row r="31" spans="1:8">
      <c r="A31" s="96"/>
      <c r="B31" s="15" t="s">
        <v>113</v>
      </c>
      <c r="C31" s="96"/>
      <c r="D31" s="17">
        <v>0</v>
      </c>
      <c r="E31" s="13"/>
      <c r="F31" s="13"/>
      <c r="G31" s="13"/>
      <c r="H31" s="97"/>
    </row>
    <row r="32" spans="1:8">
      <c r="A32" s="96"/>
      <c r="B32" s="15" t="s">
        <v>114</v>
      </c>
      <c r="C32" s="96"/>
      <c r="D32" s="17">
        <v>11.190136715894999</v>
      </c>
      <c r="E32" s="13"/>
      <c r="F32" s="13"/>
      <c r="G32" s="13"/>
      <c r="H32" s="97"/>
    </row>
    <row r="33" spans="1:8">
      <c r="A33" s="100" t="s">
        <v>98</v>
      </c>
      <c r="B33" s="101"/>
      <c r="C33" s="96" t="s">
        <v>121</v>
      </c>
      <c r="D33" s="17">
        <v>84.662357478583999</v>
      </c>
      <c r="E33" s="13">
        <v>2.8</v>
      </c>
      <c r="F33" s="13" t="s">
        <v>119</v>
      </c>
      <c r="G33" s="17">
        <v>30.236556242351998</v>
      </c>
      <c r="H33" s="16"/>
    </row>
    <row r="34" spans="1:8">
      <c r="A34" s="103">
        <v>2</v>
      </c>
      <c r="B34" s="15" t="s">
        <v>111</v>
      </c>
      <c r="C34" s="96"/>
      <c r="D34" s="17">
        <v>0</v>
      </c>
      <c r="E34" s="13"/>
      <c r="F34" s="13"/>
      <c r="G34" s="13"/>
      <c r="H34" s="97" t="s">
        <v>39</v>
      </c>
    </row>
    <row r="35" spans="1:8">
      <c r="A35" s="96"/>
      <c r="B35" s="15" t="s">
        <v>112</v>
      </c>
      <c r="C35" s="96"/>
      <c r="D35" s="17">
        <v>0</v>
      </c>
      <c r="E35" s="13"/>
      <c r="F35" s="13"/>
      <c r="G35" s="13"/>
      <c r="H35" s="97"/>
    </row>
    <row r="36" spans="1:8">
      <c r="A36" s="96"/>
      <c r="B36" s="15" t="s">
        <v>113</v>
      </c>
      <c r="C36" s="96"/>
      <c r="D36" s="17">
        <v>0</v>
      </c>
      <c r="E36" s="13"/>
      <c r="F36" s="13"/>
      <c r="G36" s="13"/>
      <c r="H36" s="97"/>
    </row>
    <row r="37" spans="1:8">
      <c r="A37" s="96"/>
      <c r="B37" s="15" t="s">
        <v>114</v>
      </c>
      <c r="C37" s="96"/>
      <c r="D37" s="17">
        <v>84.662357478583999</v>
      </c>
      <c r="E37" s="13"/>
      <c r="F37" s="13"/>
      <c r="G37" s="13"/>
      <c r="H37" s="97"/>
    </row>
    <row r="38" spans="1:8" ht="24.6">
      <c r="A38" s="98" t="s">
        <v>73</v>
      </c>
      <c r="B38" s="99"/>
      <c r="C38" s="10"/>
      <c r="D38" s="12">
        <v>1817.0229625876</v>
      </c>
      <c r="E38" s="13"/>
      <c r="F38" s="13"/>
      <c r="G38" s="13"/>
      <c r="H38" s="16"/>
    </row>
    <row r="39" spans="1:8">
      <c r="A39" s="96" t="s">
        <v>122</v>
      </c>
      <c r="B39" s="15" t="s">
        <v>111</v>
      </c>
      <c r="C39" s="10"/>
      <c r="D39" s="12">
        <v>0</v>
      </c>
      <c r="E39" s="13"/>
      <c r="F39" s="13"/>
      <c r="G39" s="13"/>
      <c r="H39" s="16"/>
    </row>
    <row r="40" spans="1:8">
      <c r="A40" s="96"/>
      <c r="B40" s="15" t="s">
        <v>112</v>
      </c>
      <c r="C40" s="10"/>
      <c r="D40" s="12">
        <v>0</v>
      </c>
      <c r="E40" s="13"/>
      <c r="F40" s="13"/>
      <c r="G40" s="13"/>
      <c r="H40" s="16"/>
    </row>
    <row r="41" spans="1:8">
      <c r="A41" s="96"/>
      <c r="B41" s="15" t="s">
        <v>113</v>
      </c>
      <c r="C41" s="10"/>
      <c r="D41" s="12">
        <v>0</v>
      </c>
      <c r="E41" s="13"/>
      <c r="F41" s="13"/>
      <c r="G41" s="13"/>
      <c r="H41" s="16"/>
    </row>
    <row r="42" spans="1:8">
      <c r="A42" s="96"/>
      <c r="B42" s="15" t="s">
        <v>114</v>
      </c>
      <c r="C42" s="10"/>
      <c r="D42" s="12">
        <v>1817.0229625876</v>
      </c>
      <c r="E42" s="13"/>
      <c r="F42" s="13"/>
      <c r="G42" s="13"/>
      <c r="H42" s="16"/>
    </row>
    <row r="43" spans="1:8">
      <c r="A43" s="100" t="s">
        <v>73</v>
      </c>
      <c r="B43" s="101"/>
      <c r="C43" s="96" t="s">
        <v>118</v>
      </c>
      <c r="D43" s="17">
        <v>212.12526119583001</v>
      </c>
      <c r="E43" s="13">
        <v>0.4</v>
      </c>
      <c r="F43" s="13" t="s">
        <v>119</v>
      </c>
      <c r="G43" s="17">
        <v>530.31315298957998</v>
      </c>
      <c r="H43" s="16"/>
    </row>
    <row r="44" spans="1:8">
      <c r="A44" s="103">
        <v>1</v>
      </c>
      <c r="B44" s="15" t="s">
        <v>111</v>
      </c>
      <c r="C44" s="96"/>
      <c r="D44" s="17">
        <v>0</v>
      </c>
      <c r="E44" s="13"/>
      <c r="F44" s="13"/>
      <c r="G44" s="13"/>
      <c r="H44" s="97" t="s">
        <v>39</v>
      </c>
    </row>
    <row r="45" spans="1:8">
      <c r="A45" s="96"/>
      <c r="B45" s="15" t="s">
        <v>112</v>
      </c>
      <c r="C45" s="96"/>
      <c r="D45" s="17">
        <v>0</v>
      </c>
      <c r="E45" s="13"/>
      <c r="F45" s="13"/>
      <c r="G45" s="13"/>
      <c r="H45" s="97"/>
    </row>
    <row r="46" spans="1:8">
      <c r="A46" s="96"/>
      <c r="B46" s="15" t="s">
        <v>113</v>
      </c>
      <c r="C46" s="96"/>
      <c r="D46" s="17">
        <v>0</v>
      </c>
      <c r="E46" s="13"/>
      <c r="F46" s="13"/>
      <c r="G46" s="13"/>
      <c r="H46" s="97"/>
    </row>
    <row r="47" spans="1:8">
      <c r="A47" s="96"/>
      <c r="B47" s="15" t="s">
        <v>114</v>
      </c>
      <c r="C47" s="96"/>
      <c r="D47" s="17">
        <v>212.12526119583001</v>
      </c>
      <c r="E47" s="13"/>
      <c r="F47" s="13"/>
      <c r="G47" s="13"/>
      <c r="H47" s="97"/>
    </row>
    <row r="48" spans="1:8">
      <c r="A48" s="100" t="s">
        <v>73</v>
      </c>
      <c r="B48" s="101"/>
      <c r="C48" s="96" t="s">
        <v>121</v>
      </c>
      <c r="D48" s="17">
        <v>1604.8977013918</v>
      </c>
      <c r="E48" s="13">
        <v>2.8</v>
      </c>
      <c r="F48" s="13" t="s">
        <v>119</v>
      </c>
      <c r="G48" s="17">
        <v>573.17775049705995</v>
      </c>
      <c r="H48" s="16"/>
    </row>
    <row r="49" spans="1:8">
      <c r="A49" s="103">
        <v>2</v>
      </c>
      <c r="B49" s="15" t="s">
        <v>111</v>
      </c>
      <c r="C49" s="96"/>
      <c r="D49" s="17">
        <v>0</v>
      </c>
      <c r="E49" s="13"/>
      <c r="F49" s="13"/>
      <c r="G49" s="13"/>
      <c r="H49" s="97" t="s">
        <v>39</v>
      </c>
    </row>
    <row r="50" spans="1:8">
      <c r="A50" s="96"/>
      <c r="B50" s="15" t="s">
        <v>112</v>
      </c>
      <c r="C50" s="96"/>
      <c r="D50" s="17">
        <v>0</v>
      </c>
      <c r="E50" s="13"/>
      <c r="F50" s="13"/>
      <c r="G50" s="13"/>
      <c r="H50" s="97"/>
    </row>
    <row r="51" spans="1:8">
      <c r="A51" s="96"/>
      <c r="B51" s="15" t="s">
        <v>113</v>
      </c>
      <c r="C51" s="96"/>
      <c r="D51" s="17">
        <v>0</v>
      </c>
      <c r="E51" s="13"/>
      <c r="F51" s="13"/>
      <c r="G51" s="13"/>
      <c r="H51" s="97"/>
    </row>
    <row r="52" spans="1:8">
      <c r="A52" s="96"/>
      <c r="B52" s="15" t="s">
        <v>114</v>
      </c>
      <c r="C52" s="96"/>
      <c r="D52" s="17">
        <v>1604.8977013918</v>
      </c>
      <c r="E52" s="13"/>
      <c r="F52" s="13"/>
      <c r="G52" s="13"/>
      <c r="H52" s="97"/>
    </row>
    <row r="53" spans="1:8" ht="24.6">
      <c r="A53" s="98" t="s">
        <v>39</v>
      </c>
      <c r="B53" s="99"/>
      <c r="C53" s="10"/>
      <c r="D53" s="12">
        <v>27843.220232848002</v>
      </c>
      <c r="E53" s="13"/>
      <c r="F53" s="13"/>
      <c r="G53" s="13"/>
      <c r="H53" s="16"/>
    </row>
    <row r="54" spans="1:8">
      <c r="A54" s="96" t="s">
        <v>117</v>
      </c>
      <c r="B54" s="15" t="s">
        <v>111</v>
      </c>
      <c r="C54" s="10"/>
      <c r="D54" s="12">
        <v>26067.956424468</v>
      </c>
      <c r="E54" s="13"/>
      <c r="F54" s="13"/>
      <c r="G54" s="13"/>
      <c r="H54" s="16"/>
    </row>
    <row r="55" spans="1:8">
      <c r="A55" s="96"/>
      <c r="B55" s="15" t="s">
        <v>112</v>
      </c>
      <c r="C55" s="10"/>
      <c r="D55" s="12">
        <v>1775.2638083791001</v>
      </c>
      <c r="E55" s="13"/>
      <c r="F55" s="13"/>
      <c r="G55" s="13"/>
      <c r="H55" s="16"/>
    </row>
    <row r="56" spans="1:8">
      <c r="A56" s="96"/>
      <c r="B56" s="15" t="s">
        <v>113</v>
      </c>
      <c r="C56" s="10"/>
      <c r="D56" s="12">
        <v>0</v>
      </c>
      <c r="E56" s="13"/>
      <c r="F56" s="13"/>
      <c r="G56" s="13"/>
      <c r="H56" s="16"/>
    </row>
    <row r="57" spans="1:8">
      <c r="A57" s="96"/>
      <c r="B57" s="15" t="s">
        <v>114</v>
      </c>
      <c r="C57" s="10"/>
      <c r="D57" s="12">
        <v>0</v>
      </c>
      <c r="E57" s="13"/>
      <c r="F57" s="13"/>
      <c r="G57" s="13"/>
      <c r="H57" s="16"/>
    </row>
    <row r="58" spans="1:8">
      <c r="A58" s="100" t="s">
        <v>101</v>
      </c>
      <c r="B58" s="101"/>
      <c r="C58" s="96" t="s">
        <v>121</v>
      </c>
      <c r="D58" s="17">
        <v>27843.220232848002</v>
      </c>
      <c r="E58" s="13">
        <v>2.8</v>
      </c>
      <c r="F58" s="13" t="s">
        <v>119</v>
      </c>
      <c r="G58" s="17">
        <v>9944.007226017</v>
      </c>
      <c r="H58" s="16"/>
    </row>
    <row r="59" spans="1:8">
      <c r="A59" s="103">
        <v>1</v>
      </c>
      <c r="B59" s="15" t="s">
        <v>111</v>
      </c>
      <c r="C59" s="96"/>
      <c r="D59" s="17">
        <v>26067.956424468</v>
      </c>
      <c r="E59" s="13"/>
      <c r="F59" s="13"/>
      <c r="G59" s="13"/>
      <c r="H59" s="97" t="s">
        <v>39</v>
      </c>
    </row>
    <row r="60" spans="1:8">
      <c r="A60" s="96"/>
      <c r="B60" s="15" t="s">
        <v>112</v>
      </c>
      <c r="C60" s="96"/>
      <c r="D60" s="17">
        <v>1775.2638083791001</v>
      </c>
      <c r="E60" s="13"/>
      <c r="F60" s="13"/>
      <c r="G60" s="13"/>
      <c r="H60" s="97"/>
    </row>
    <row r="61" spans="1:8">
      <c r="A61" s="96"/>
      <c r="B61" s="15" t="s">
        <v>113</v>
      </c>
      <c r="C61" s="96"/>
      <c r="D61" s="17">
        <v>0</v>
      </c>
      <c r="E61" s="13"/>
      <c r="F61" s="13"/>
      <c r="G61" s="13"/>
      <c r="H61" s="97"/>
    </row>
    <row r="62" spans="1:8">
      <c r="A62" s="96"/>
      <c r="B62" s="15" t="s">
        <v>114</v>
      </c>
      <c r="C62" s="96"/>
      <c r="D62" s="17">
        <v>0</v>
      </c>
      <c r="E62" s="13"/>
      <c r="F62" s="13"/>
      <c r="G62" s="13"/>
      <c r="H62" s="97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102" t="s">
        <v>123</v>
      </c>
      <c r="B65" s="102"/>
      <c r="C65" s="102"/>
      <c r="D65" s="102"/>
      <c r="E65" s="102"/>
      <c r="F65" s="102"/>
      <c r="G65" s="102"/>
      <c r="H65" s="102"/>
    </row>
    <row r="66" spans="1:8">
      <c r="A66" s="102" t="s">
        <v>124</v>
      </c>
      <c r="B66" s="102"/>
      <c r="C66" s="102"/>
      <c r="D66" s="102"/>
      <c r="E66" s="102"/>
      <c r="F66" s="102"/>
      <c r="G66" s="102"/>
      <c r="H66" s="102"/>
    </row>
  </sheetData>
  <mergeCells count="40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C48:C52"/>
    <mergeCell ref="C58:C62"/>
    <mergeCell ref="H9:H12"/>
    <mergeCell ref="H19:H22"/>
    <mergeCell ref="H29:H32"/>
    <mergeCell ref="H34:H37"/>
    <mergeCell ref="H44:H47"/>
    <mergeCell ref="H49:H52"/>
    <mergeCell ref="H59:H62"/>
    <mergeCell ref="C8:C12"/>
    <mergeCell ref="C18:C22"/>
    <mergeCell ref="C28:C32"/>
    <mergeCell ref="C33:C37"/>
    <mergeCell ref="C43:C4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125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hidden="1" customHeight="1">
      <c r="A4" s="3" t="s">
        <v>134</v>
      </c>
      <c r="B4" s="4" t="s">
        <v>119</v>
      </c>
      <c r="C4" s="5">
        <v>0.13333333333333</v>
      </c>
      <c r="D4" s="5">
        <v>34488.969683926</v>
      </c>
      <c r="E4" s="4">
        <v>6</v>
      </c>
      <c r="F4" s="4"/>
      <c r="G4" s="5">
        <v>4598.5292911900997</v>
      </c>
      <c r="H4" s="6"/>
    </row>
    <row r="5" spans="1:8" ht="39" hidden="1" customHeight="1">
      <c r="A5" s="3" t="s">
        <v>135</v>
      </c>
      <c r="B5" s="4" t="s">
        <v>119</v>
      </c>
      <c r="C5" s="5">
        <v>0.45098039215685998</v>
      </c>
      <c r="D5" s="5">
        <v>1724.4134162502</v>
      </c>
      <c r="E5" s="4">
        <v>6</v>
      </c>
      <c r="F5" s="4"/>
      <c r="G5" s="5">
        <v>777.67663870107003</v>
      </c>
      <c r="H5" s="6"/>
    </row>
    <row r="6" spans="1:8" ht="39" customHeight="1">
      <c r="A6" s="3" t="s">
        <v>134</v>
      </c>
      <c r="B6" s="4" t="s">
        <v>119</v>
      </c>
      <c r="C6" s="5">
        <v>4.0206249999999999</v>
      </c>
      <c r="D6" s="5">
        <v>5103.9171675885</v>
      </c>
      <c r="E6" s="4">
        <v>10</v>
      </c>
      <c r="F6" s="3" t="s">
        <v>134</v>
      </c>
      <c r="G6" s="5">
        <v>20520.936961936</v>
      </c>
      <c r="H6" s="6" t="s">
        <v>137</v>
      </c>
    </row>
    <row r="7" spans="1:8" ht="39" customHeight="1">
      <c r="A7" s="3" t="s">
        <v>136</v>
      </c>
      <c r="B7" s="4" t="s">
        <v>119</v>
      </c>
      <c r="C7" s="5">
        <v>1.1725000000000001</v>
      </c>
      <c r="D7" s="5">
        <v>818.22700652441995</v>
      </c>
      <c r="E7" s="4">
        <v>10</v>
      </c>
      <c r="F7" s="3" t="s">
        <v>136</v>
      </c>
      <c r="G7" s="5">
        <v>959.37116514987997</v>
      </c>
      <c r="H7" s="6" t="s">
        <v>138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139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27</v>
      </c>
      <c r="C18" s="95" t="s">
        <v>28</v>
      </c>
      <c r="D18" s="92" t="s">
        <v>29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29513.454577146</v>
      </c>
      <c r="E25" s="41">
        <v>2009.9069876404999</v>
      </c>
      <c r="F25" s="41">
        <v>0</v>
      </c>
      <c r="G25" s="41">
        <v>0</v>
      </c>
      <c r="H25" s="41">
        <v>31523.361564786999</v>
      </c>
    </row>
    <row r="26" spans="1:8">
      <c r="A26" s="2"/>
      <c r="B26" s="33"/>
      <c r="C26" s="33" t="s">
        <v>40</v>
      </c>
      <c r="D26" s="41">
        <v>29513.454577146</v>
      </c>
      <c r="E26" s="41">
        <v>2009.9069876404999</v>
      </c>
      <c r="F26" s="41">
        <v>0</v>
      </c>
      <c r="G26" s="41">
        <v>0</v>
      </c>
      <c r="H26" s="41">
        <v>31523.361564786999</v>
      </c>
    </row>
    <row r="27" spans="1:8">
      <c r="A27" s="2"/>
      <c r="B27" s="33"/>
      <c r="C27" s="44" t="s">
        <v>41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42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43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44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45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46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47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48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49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50</v>
      </c>
      <c r="C40" s="46" t="s">
        <v>51</v>
      </c>
      <c r="D40" s="41">
        <v>6057.0552147238996</v>
      </c>
      <c r="E40" s="41">
        <v>0</v>
      </c>
      <c r="F40" s="41">
        <v>0</v>
      </c>
      <c r="G40" s="41">
        <v>0</v>
      </c>
      <c r="H40" s="41">
        <v>6057.0552147238996</v>
      </c>
    </row>
    <row r="41" spans="1:8">
      <c r="A41" s="2"/>
      <c r="B41" s="33"/>
      <c r="C41" s="33" t="s">
        <v>52</v>
      </c>
      <c r="D41" s="41">
        <v>6057.0552147238996</v>
      </c>
      <c r="E41" s="41">
        <v>0</v>
      </c>
      <c r="F41" s="41">
        <v>0</v>
      </c>
      <c r="G41" s="41">
        <v>0</v>
      </c>
      <c r="H41" s="41">
        <v>6057.0552147238996</v>
      </c>
    </row>
    <row r="42" spans="1:8">
      <c r="A42" s="2"/>
      <c r="B42" s="33"/>
      <c r="C42" s="33" t="s">
        <v>53</v>
      </c>
      <c r="D42" s="41">
        <v>35570.509791869998</v>
      </c>
      <c r="E42" s="41">
        <v>2009.9069876404999</v>
      </c>
      <c r="F42" s="41">
        <v>0</v>
      </c>
      <c r="G42" s="41">
        <v>0</v>
      </c>
      <c r="H42" s="41">
        <v>37580.41677951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55</v>
      </c>
      <c r="C44" s="42" t="s">
        <v>56</v>
      </c>
      <c r="D44" s="41">
        <v>711.41019583740001</v>
      </c>
      <c r="E44" s="41">
        <v>40.19813975281</v>
      </c>
      <c r="F44" s="41">
        <v>0</v>
      </c>
      <c r="G44" s="41">
        <v>0</v>
      </c>
      <c r="H44" s="41">
        <v>751.60833559021</v>
      </c>
    </row>
    <row r="45" spans="1:8">
      <c r="A45" s="2"/>
      <c r="B45" s="33"/>
      <c r="C45" s="33" t="s">
        <v>57</v>
      </c>
      <c r="D45" s="41">
        <v>711.41019583740001</v>
      </c>
      <c r="E45" s="41">
        <v>40.19813975281</v>
      </c>
      <c r="F45" s="41">
        <v>0</v>
      </c>
      <c r="G45" s="41">
        <v>0</v>
      </c>
      <c r="H45" s="41">
        <v>751.60833559021</v>
      </c>
    </row>
    <row r="46" spans="1:8">
      <c r="A46" s="2"/>
      <c r="B46" s="33"/>
      <c r="C46" s="33" t="s">
        <v>58</v>
      </c>
      <c r="D46" s="41">
        <v>36281.919987706999</v>
      </c>
      <c r="E46" s="41">
        <v>2050.1051273932999</v>
      </c>
      <c r="F46" s="41">
        <v>0</v>
      </c>
      <c r="G46" s="41">
        <v>0</v>
      </c>
      <c r="H46" s="41">
        <v>38332.025115101002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4</v>
      </c>
      <c r="B48" s="2" t="s">
        <v>60</v>
      </c>
      <c r="C48" s="48" t="s">
        <v>61</v>
      </c>
      <c r="D48" s="41">
        <v>946.95044296752997</v>
      </c>
      <c r="E48" s="41">
        <v>53.507743824965999</v>
      </c>
      <c r="F48" s="41">
        <v>0</v>
      </c>
      <c r="G48" s="41">
        <v>0</v>
      </c>
      <c r="H48" s="41">
        <v>1000.4581867925</v>
      </c>
    </row>
    <row r="49" spans="1:8">
      <c r="A49" s="2">
        <v>5</v>
      </c>
      <c r="B49" s="2" t="s">
        <v>62</v>
      </c>
      <c r="C49" s="48" t="s">
        <v>63</v>
      </c>
      <c r="D49" s="41">
        <v>0</v>
      </c>
      <c r="E49" s="41">
        <v>0</v>
      </c>
      <c r="F49" s="41">
        <v>0</v>
      </c>
      <c r="G49" s="41">
        <v>95.852494194478993</v>
      </c>
      <c r="H49" s="41">
        <v>95.852494194478993</v>
      </c>
    </row>
    <row r="50" spans="1:8">
      <c r="A50" s="2">
        <v>6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450.06705281862997</v>
      </c>
      <c r="H50" s="41">
        <v>450.06705281862997</v>
      </c>
    </row>
    <row r="51" spans="1:8">
      <c r="A51" s="2"/>
      <c r="B51" s="33"/>
      <c r="C51" s="33" t="s">
        <v>66</v>
      </c>
      <c r="D51" s="41">
        <v>946.95044296752997</v>
      </c>
      <c r="E51" s="41">
        <v>53.507743824965999</v>
      </c>
      <c r="F51" s="41">
        <v>0</v>
      </c>
      <c r="G51" s="41">
        <v>545.91954701310999</v>
      </c>
      <c r="H51" s="41">
        <v>1546.3777338056</v>
      </c>
    </row>
    <row r="52" spans="1:8">
      <c r="A52" s="2"/>
      <c r="B52" s="33"/>
      <c r="C52" s="33" t="s">
        <v>67</v>
      </c>
      <c r="D52" s="41">
        <v>37228.870430675001</v>
      </c>
      <c r="E52" s="41">
        <v>2103.6128712182999</v>
      </c>
      <c r="F52" s="41">
        <v>0</v>
      </c>
      <c r="G52" s="41">
        <v>545.91954701310999</v>
      </c>
      <c r="H52" s="41">
        <v>39878.402848906</v>
      </c>
    </row>
    <row r="53" spans="1:8" ht="31.5" customHeight="1">
      <c r="A53" s="2"/>
      <c r="B53" s="33"/>
      <c r="C53" s="33" t="s">
        <v>68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>
      <c r="A55" s="2"/>
      <c r="B55" s="33"/>
      <c r="C55" s="33" t="s">
        <v>69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>
      <c r="A56" s="2"/>
      <c r="B56" s="33"/>
      <c r="C56" s="33" t="s">
        <v>70</v>
      </c>
      <c r="D56" s="41">
        <v>37228.870430675001</v>
      </c>
      <c r="E56" s="41">
        <v>2103.6128712182999</v>
      </c>
      <c r="F56" s="41">
        <v>0</v>
      </c>
      <c r="G56" s="41">
        <v>545.91954701310999</v>
      </c>
      <c r="H56" s="41">
        <v>39878.402848906</v>
      </c>
    </row>
    <row r="57" spans="1:8" ht="157.5" customHeight="1">
      <c r="A57" s="2"/>
      <c r="B57" s="33"/>
      <c r="C57" s="33" t="s">
        <v>71</v>
      </c>
      <c r="D57" s="41"/>
      <c r="E57" s="41"/>
      <c r="F57" s="41"/>
      <c r="G57" s="41"/>
      <c r="H57" s="41"/>
    </row>
    <row r="58" spans="1:8">
      <c r="A58" s="2">
        <v>7</v>
      </c>
      <c r="B58" s="2" t="s">
        <v>72</v>
      </c>
      <c r="C58" s="48" t="s">
        <v>73</v>
      </c>
      <c r="D58" s="41">
        <v>0</v>
      </c>
      <c r="E58" s="41">
        <v>0</v>
      </c>
      <c r="F58" s="41">
        <v>0</v>
      </c>
      <c r="G58" s="41">
        <v>1817.0229625876</v>
      </c>
      <c r="H58" s="41">
        <v>1817.0229625876</v>
      </c>
    </row>
    <row r="59" spans="1:8">
      <c r="A59" s="2"/>
      <c r="B59" s="33"/>
      <c r="C59" s="33" t="s">
        <v>74</v>
      </c>
      <c r="D59" s="41">
        <v>0</v>
      </c>
      <c r="E59" s="41">
        <v>0</v>
      </c>
      <c r="F59" s="41">
        <v>0</v>
      </c>
      <c r="G59" s="41">
        <v>1817.0229625876</v>
      </c>
      <c r="H59" s="41">
        <v>1817.0229625876</v>
      </c>
    </row>
    <row r="60" spans="1:8">
      <c r="A60" s="2"/>
      <c r="B60" s="33"/>
      <c r="C60" s="33" t="s">
        <v>75</v>
      </c>
      <c r="D60" s="41">
        <v>37228.870430675001</v>
      </c>
      <c r="E60" s="41">
        <v>2103.6128712182999</v>
      </c>
      <c r="F60" s="41">
        <v>0</v>
      </c>
      <c r="G60" s="41">
        <v>2362.9425096006999</v>
      </c>
      <c r="H60" s="41">
        <v>41695.425811494002</v>
      </c>
    </row>
    <row r="61" spans="1:8">
      <c r="A61" s="2"/>
      <c r="B61" s="33"/>
      <c r="C61" s="33" t="s">
        <v>76</v>
      </c>
      <c r="D61" s="41"/>
      <c r="E61" s="41"/>
      <c r="F61" s="41"/>
      <c r="G61" s="41"/>
      <c r="H61" s="41"/>
    </row>
    <row r="62" spans="1:8" ht="47.25" customHeight="1">
      <c r="A62" s="2">
        <v>8</v>
      </c>
      <c r="B62" s="2" t="s">
        <v>77</v>
      </c>
      <c r="C62" s="48" t="s">
        <v>78</v>
      </c>
      <c r="D62" s="41">
        <f>D60*3%</f>
        <v>1116.8661129202501</v>
      </c>
      <c r="E62" s="41">
        <f>E60*3%</f>
        <v>63.108386136549001</v>
      </c>
      <c r="F62" s="41">
        <f>F60*3%</f>
        <v>0</v>
      </c>
      <c r="G62" s="41">
        <f>G60*3%</f>
        <v>70.888275288021006</v>
      </c>
      <c r="H62" s="41">
        <f>SUM(D62:G62)</f>
        <v>1250.8627743448201</v>
      </c>
    </row>
    <row r="63" spans="1:8">
      <c r="A63" s="2"/>
      <c r="B63" s="33"/>
      <c r="C63" s="33" t="s">
        <v>79</v>
      </c>
      <c r="D63" s="41">
        <f>D62</f>
        <v>1116.8661129202501</v>
      </c>
      <c r="E63" s="41">
        <f>E62</f>
        <v>63.108386136549001</v>
      </c>
      <c r="F63" s="41">
        <f>F62</f>
        <v>0</v>
      </c>
      <c r="G63" s="41">
        <f>G62</f>
        <v>70.888275288021006</v>
      </c>
      <c r="H63" s="41">
        <f>SUM(D63:G63)</f>
        <v>1250.8627743448201</v>
      </c>
    </row>
    <row r="64" spans="1:8">
      <c r="A64" s="2"/>
      <c r="B64" s="33"/>
      <c r="C64" s="33" t="s">
        <v>80</v>
      </c>
      <c r="D64" s="41">
        <f>D63+D60</f>
        <v>38345.736543595303</v>
      </c>
      <c r="E64" s="41">
        <f>E63+E60</f>
        <v>2166.72125735485</v>
      </c>
      <c r="F64" s="41">
        <f>F63+F60</f>
        <v>0</v>
      </c>
      <c r="G64" s="41">
        <f>G63+G60</f>
        <v>2433.8307848887198</v>
      </c>
      <c r="H64" s="41">
        <f>SUM(D64:G64)</f>
        <v>42946.288585838804</v>
      </c>
    </row>
    <row r="65" spans="1:8">
      <c r="A65" s="2"/>
      <c r="B65" s="33"/>
      <c r="C65" s="33" t="s">
        <v>81</v>
      </c>
      <c r="D65" s="41"/>
      <c r="E65" s="41"/>
      <c r="F65" s="41"/>
      <c r="G65" s="41"/>
      <c r="H65" s="41"/>
    </row>
    <row r="66" spans="1:8">
      <c r="A66" s="2">
        <v>9</v>
      </c>
      <c r="B66" s="2" t="s">
        <v>82</v>
      </c>
      <c r="C66" s="48" t="s">
        <v>83</v>
      </c>
      <c r="D66" s="41">
        <f>D64*20%</f>
        <v>7669.1473087190498</v>
      </c>
      <c r="E66" s="41">
        <f>E64*20%</f>
        <v>433.34425147096999</v>
      </c>
      <c r="F66" s="41">
        <f>F64*20%</f>
        <v>0</v>
      </c>
      <c r="G66" s="41">
        <f>G64*20%</f>
        <v>486.766156977744</v>
      </c>
      <c r="H66" s="41">
        <f>SUM(D66:G66)</f>
        <v>8589.2577171677603</v>
      </c>
    </row>
    <row r="67" spans="1:8">
      <c r="A67" s="2"/>
      <c r="B67" s="33"/>
      <c r="C67" s="33" t="s">
        <v>84</v>
      </c>
      <c r="D67" s="41">
        <f>D66</f>
        <v>7669.1473087190498</v>
      </c>
      <c r="E67" s="41">
        <f>E66</f>
        <v>433.34425147096999</v>
      </c>
      <c r="F67" s="41">
        <f>F66</f>
        <v>0</v>
      </c>
      <c r="G67" s="41">
        <f>G66</f>
        <v>486.766156977744</v>
      </c>
      <c r="H67" s="41">
        <f>SUM(D67:G67)</f>
        <v>8589.2577171677603</v>
      </c>
    </row>
    <row r="68" spans="1:8">
      <c r="A68" s="2"/>
      <c r="B68" s="33"/>
      <c r="C68" s="33" t="s">
        <v>85</v>
      </c>
      <c r="D68" s="41">
        <f>D67+D64</f>
        <v>46014.883852314299</v>
      </c>
      <c r="E68" s="41">
        <f>E67+E64</f>
        <v>2600.06550882582</v>
      </c>
      <c r="F68" s="41">
        <f>F67+F64</f>
        <v>0</v>
      </c>
      <c r="G68" s="41">
        <f>G67+G64</f>
        <v>2920.5969418664599</v>
      </c>
      <c r="H68" s="41">
        <f>SUM(D68:G68)</f>
        <v>51535.546303006602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140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51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51</v>
      </c>
      <c r="D13" s="32">
        <v>6057.0524794233997</v>
      </c>
      <c r="E13" s="32">
        <v>0</v>
      </c>
      <c r="F13" s="32">
        <v>0</v>
      </c>
      <c r="G13" s="32">
        <v>0</v>
      </c>
      <c r="H13" s="32">
        <v>6057.0524794233997</v>
      </c>
      <c r="J13" s="20"/>
    </row>
    <row r="14" spans="1:14">
      <c r="A14" s="2"/>
      <c r="B14" s="33"/>
      <c r="C14" s="33" t="s">
        <v>92</v>
      </c>
      <c r="D14" s="32">
        <v>6057.0524794233997</v>
      </c>
      <c r="E14" s="32">
        <v>0</v>
      </c>
      <c r="F14" s="32">
        <v>0</v>
      </c>
      <c r="G14" s="32">
        <v>0</v>
      </c>
      <c r="H14" s="32">
        <v>6057.0524794233997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141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3445.4981526776</v>
      </c>
      <c r="E13" s="32">
        <v>234.64317926141999</v>
      </c>
      <c r="F13" s="32">
        <v>0</v>
      </c>
      <c r="G13" s="32">
        <v>0</v>
      </c>
      <c r="H13" s="32">
        <v>3680.1413319390999</v>
      </c>
      <c r="J13" s="20"/>
    </row>
    <row r="14" spans="1:14">
      <c r="A14" s="2"/>
      <c r="B14" s="33"/>
      <c r="C14" s="33" t="s">
        <v>92</v>
      </c>
      <c r="D14" s="32">
        <v>3445.4981526776</v>
      </c>
      <c r="E14" s="32">
        <v>234.64317926141999</v>
      </c>
      <c r="F14" s="32">
        <v>0</v>
      </c>
      <c r="G14" s="32">
        <v>0</v>
      </c>
      <c r="H14" s="32">
        <v>3680.1413319390999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A4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98</v>
      </c>
      <c r="D13" s="32">
        <v>0</v>
      </c>
      <c r="E13" s="32">
        <v>0</v>
      </c>
      <c r="F13" s="32">
        <v>0</v>
      </c>
      <c r="G13" s="32">
        <v>11.190136715894999</v>
      </c>
      <c r="H13" s="32">
        <v>11.190136715894999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11.190136715894999</v>
      </c>
      <c r="H14" s="32">
        <v>11.190136715894999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73</v>
      </c>
      <c r="D13" s="32">
        <v>0</v>
      </c>
      <c r="E13" s="32">
        <v>0</v>
      </c>
      <c r="F13" s="32">
        <v>0</v>
      </c>
      <c r="G13" s="32">
        <v>212.12526119583001</v>
      </c>
      <c r="H13" s="32">
        <v>212.12526119583001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212.12526119583001</v>
      </c>
      <c r="H14" s="32">
        <v>212.12526119583001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144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101</v>
      </c>
      <c r="D13" s="32">
        <v>26067.956424468</v>
      </c>
      <c r="E13" s="32">
        <v>1775.2638083791001</v>
      </c>
      <c r="F13" s="32">
        <v>0</v>
      </c>
      <c r="G13" s="32">
        <v>0</v>
      </c>
      <c r="H13" s="32">
        <v>27843.220232848002</v>
      </c>
      <c r="J13" s="20"/>
    </row>
    <row r="14" spans="1:14">
      <c r="A14" s="2"/>
      <c r="B14" s="33"/>
      <c r="C14" s="33" t="s">
        <v>92</v>
      </c>
      <c r="D14" s="32">
        <v>26067.956424468</v>
      </c>
      <c r="E14" s="32">
        <v>1775.2638083791001</v>
      </c>
      <c r="F14" s="32">
        <v>0</v>
      </c>
      <c r="G14" s="32">
        <v>0</v>
      </c>
      <c r="H14" s="32">
        <v>27843.220232848002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145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98</v>
      </c>
      <c r="D13" s="32">
        <v>0</v>
      </c>
      <c r="E13" s="32">
        <v>0</v>
      </c>
      <c r="F13" s="32">
        <v>0</v>
      </c>
      <c r="G13" s="32">
        <v>84.662357478583999</v>
      </c>
      <c r="H13" s="32">
        <v>84.662357478583999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84.662357478583999</v>
      </c>
      <c r="H14" s="32">
        <v>84.662357478583999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1" t="s">
        <v>146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27</v>
      </c>
      <c r="C10" s="95" t="s">
        <v>90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73</v>
      </c>
      <c r="D13" s="32">
        <v>0</v>
      </c>
      <c r="E13" s="32">
        <v>0</v>
      </c>
      <c r="F13" s="32">
        <v>0</v>
      </c>
      <c r="G13" s="32">
        <v>1604.8977013918</v>
      </c>
      <c r="H13" s="32">
        <v>1604.8977013918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1604.8977013918</v>
      </c>
      <c r="H14" s="32">
        <v>1604.8977013918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27-07-01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11FABBDAA81F4FD08C4DC99C6936D876_12</vt:lpwstr>
  </property>
  <property fmtid="{D5CDD505-2E9C-101B-9397-08002B2CF9AE}" pid="3" name="KSOProductBuildVer">
    <vt:lpwstr>1049-12.2.0.20795</vt:lpwstr>
  </property>
</Properties>
</file>